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gspangroup-my.sharepoint.com/personal/julien_cabecas_joriside_fr/Documents/Documents/Base/Devis/"/>
    </mc:Choice>
  </mc:AlternateContent>
  <xr:revisionPtr revIDLastSave="71" documentId="13_ncr:1_{A6BA8C34-5A3C-47F8-BA6B-F3997B092BE8}" xr6:coauthVersionLast="47" xr6:coauthVersionMax="47" xr10:uidLastSave="{C694C944-55D4-43D9-A148-50BE94CFE783}"/>
  <bookViews>
    <workbookView xWindow="-120" yWindow="-16320" windowWidth="29040" windowHeight="15720" xr2:uid="{C54D2DA2-1E90-40CA-87C2-1A12B1FD8B2C}"/>
  </bookViews>
  <sheets>
    <sheet name="CHECKLIST RS-PARK V2" sheetId="1" r:id="rId1"/>
    <sheet name="FORMULES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56" i="1"/>
  <c r="G63" i="1" l="1"/>
  <c r="G68" i="1"/>
  <c r="G69" i="1"/>
  <c r="G61" i="1"/>
  <c r="G72" i="1"/>
  <c r="G56" i="1"/>
  <c r="G75" i="1"/>
  <c r="G73" i="1"/>
  <c r="G65" i="1"/>
  <c r="G64" i="1"/>
  <c r="G71" i="1"/>
  <c r="G67" i="1"/>
  <c r="G59" i="1"/>
  <c r="G60" i="1"/>
  <c r="G74" i="1"/>
  <c r="G66" i="1"/>
  <c r="G70" i="1"/>
  <c r="G62" i="1"/>
  <c r="G58" i="1"/>
  <c r="G57" i="1"/>
  <c r="E75" i="1" l="1"/>
  <c r="F75" i="1" s="1"/>
  <c r="E74" i="1"/>
  <c r="F74" i="1" s="1"/>
  <c r="F73" i="1"/>
  <c r="E73" i="1"/>
  <c r="E72" i="1"/>
  <c r="F72" i="1" s="1"/>
  <c r="E71" i="1"/>
  <c r="F71" i="1" s="1"/>
  <c r="F70" i="1"/>
  <c r="E70" i="1"/>
  <c r="E69" i="1"/>
  <c r="F69" i="1" s="1"/>
  <c r="F68" i="1"/>
  <c r="E68" i="1"/>
  <c r="E67" i="1"/>
  <c r="F67" i="1" s="1"/>
  <c r="E66" i="1"/>
  <c r="F66" i="1" s="1"/>
  <c r="E57" i="1" l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56" i="1"/>
  <c r="G76" i="1" l="1"/>
  <c r="F56" i="1"/>
  <c r="F76" i="1" s="1"/>
  <c r="I77" i="1" s="1"/>
  <c r="E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tc={8919A3CD-8AC9-4117-82DA-ECB5AAC56A32}</author>
  </authors>
  <commentList>
    <comment ref="B44" authorId="0" shapeId="0" xr:uid="{8919A3CD-8AC9-4117-82DA-ECB5AAC56A3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Ou fournir Fiche Technique par Mail</t>
      </text>
    </comment>
  </commentList>
</comments>
</file>

<file path=xl/sharedStrings.xml><?xml version="1.0" encoding="utf-8"?>
<sst xmlns="http://schemas.openxmlformats.org/spreadsheetml/2006/main" count="90" uniqueCount="84">
  <si>
    <t>Présentation Projet :</t>
  </si>
  <si>
    <t xml:space="preserve">ADRESSE DE LIVRAISON </t>
  </si>
  <si>
    <t>CONTACT(S)</t>
  </si>
  <si>
    <t>NOM/PRENOM</t>
  </si>
  <si>
    <t>TEL</t>
  </si>
  <si>
    <t>EMAIL</t>
  </si>
  <si>
    <t>FONCTION</t>
  </si>
  <si>
    <t>DATE LIVRAISON 
SOUHAITEE</t>
  </si>
  <si>
    <t>Dimensionnement :</t>
  </si>
  <si>
    <t>ADRESSE PROJET</t>
  </si>
  <si>
    <t xml:space="preserve">ENVIRONNEMENT </t>
  </si>
  <si>
    <t>ZONE VENT</t>
  </si>
  <si>
    <t>ZONE NEIGE</t>
  </si>
  <si>
    <t>RUGOSITE</t>
  </si>
  <si>
    <t xml:space="preserve">Zone de vent </t>
  </si>
  <si>
    <t xml:space="preserve">Zone de Neige </t>
  </si>
  <si>
    <t>A1</t>
  </si>
  <si>
    <t>A2</t>
  </si>
  <si>
    <t>B1</t>
  </si>
  <si>
    <t>B2</t>
  </si>
  <si>
    <t>C1</t>
  </si>
  <si>
    <t>C2</t>
  </si>
  <si>
    <t>Rugosité</t>
  </si>
  <si>
    <t>II</t>
  </si>
  <si>
    <t>IIIa</t>
  </si>
  <si>
    <t>IIIb</t>
  </si>
  <si>
    <t>IV</t>
  </si>
  <si>
    <t>https://www.joriside.com/fr-fr/presentation-des-produits-joris-ide/nos-produits/couverture/ji-solar/jorisolar-rs-park--000000000000789</t>
  </si>
  <si>
    <t>Notice de montage / ETN:</t>
  </si>
  <si>
    <t xml:space="preserve">CARACTERISTIQUES MODULE PV </t>
  </si>
  <si>
    <t>CARACTERISTIQUES STRUCTURE</t>
  </si>
  <si>
    <t xml:space="preserve">MARQUE </t>
  </si>
  <si>
    <t>MODELE</t>
  </si>
  <si>
    <t xml:space="preserve">LONGUEUR </t>
  </si>
  <si>
    <t xml:space="preserve">LARGEUR </t>
  </si>
  <si>
    <t>EPAISSEUR</t>
  </si>
  <si>
    <t>PUISSANCE</t>
  </si>
  <si>
    <t>mm</t>
  </si>
  <si>
    <t>Wc</t>
  </si>
  <si>
    <t>ORIENTATION</t>
  </si>
  <si>
    <t>Orientation</t>
  </si>
  <si>
    <t>PORTRAIT</t>
  </si>
  <si>
    <t>PAYSAGE</t>
  </si>
  <si>
    <t xml:space="preserve">TYPE DE PANNES </t>
  </si>
  <si>
    <t>Type de pannes</t>
  </si>
  <si>
    <t xml:space="preserve">Bois </t>
  </si>
  <si>
    <t>EPAISSEUR PANNES (mm)</t>
  </si>
  <si>
    <t xml:space="preserve">HAUTEUR FAITAGE </t>
  </si>
  <si>
    <t>HAUTEUR EGOUT</t>
  </si>
  <si>
    <t>plan à fournir pour réalisation du plan de calepinage</t>
  </si>
  <si>
    <t>OMBRIERE</t>
  </si>
  <si>
    <t>NB LIGNES</t>
  </si>
  <si>
    <t>NB COLONNES</t>
  </si>
  <si>
    <t>TOTAL</t>
  </si>
  <si>
    <t>kWc OMBRIERE</t>
  </si>
  <si>
    <t>m²</t>
  </si>
  <si>
    <t>TOTAL PROJET</t>
  </si>
  <si>
    <t>pnx</t>
  </si>
  <si>
    <t xml:space="preserve">kWc </t>
  </si>
  <si>
    <t>LONGPAN (mm)</t>
  </si>
  <si>
    <t>RAMPANT (mm)</t>
  </si>
  <si>
    <t>BUDGET GLOBAL</t>
  </si>
  <si>
    <t>RATIO €/Wc</t>
  </si>
  <si>
    <t xml:space="preserve">FIXATION DU RAIL SUR LA PANNE </t>
  </si>
  <si>
    <t>FIXATION DU MODULE SUR LE RAIL</t>
  </si>
  <si>
    <t>Fixation du rail sur la panne</t>
  </si>
  <si>
    <t>Fixation du module vers le rail</t>
  </si>
  <si>
    <t>BOULONNAGE FOND DE RAIL (non-étanche)</t>
  </si>
  <si>
    <t>BOULONNAGE DEPORTE (purlin clamps)</t>
  </si>
  <si>
    <t>AUTO-FOREUSE DEPORTE (purlin clamps)</t>
  </si>
  <si>
    <t>PARECLOSE</t>
  </si>
  <si>
    <t>CLIPS (retour de cadre)</t>
  </si>
  <si>
    <t xml:space="preserve">CLIENT </t>
  </si>
  <si>
    <t>REF AFFAIRE</t>
  </si>
  <si>
    <t>Métal mince (Z…)</t>
  </si>
  <si>
    <t>Acier (IPN, IPE…)</t>
  </si>
  <si>
    <t xml:space="preserve">          JORISOLAR RS-PARK 2</t>
  </si>
  <si>
    <t>OUTIL DEMANDE DE PRIX ET ESTIMATION</t>
  </si>
  <si>
    <t>ENTRAXE PANNES (m)</t>
  </si>
  <si>
    <t>https://nv65.nmoreaux.com/</t>
  </si>
  <si>
    <t>Pour trouver zones Neige et Vent :</t>
  </si>
  <si>
    <t>ou nombre de pannes</t>
  </si>
  <si>
    <t xml:space="preserve">Clip </t>
  </si>
  <si>
    <t xml:space="preserve">Crapeau auto-foreuse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</si>
</sst>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495C1"/>
      <name val="Calibri"/>
      <family val="2"/>
      <scheme val="minor"/>
    </font>
    <font>
      <b/>
      <sz val="36"/>
      <color theme="0"/>
      <name val="Semibold"/>
    </font>
    <font>
      <b/>
      <u/>
      <sz val="20"/>
      <color theme="0"/>
      <name val="Semibold"/>
    </font>
    <font>
      <b/>
      <sz val="22"/>
      <color rgb="FF004065"/>
      <name val="Semibold"/>
    </font>
    <font>
      <sz val="11"/>
      <color theme="4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7495C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Protection="1"/>
    <xf numFmtId="0" fontId="17" fillId="2" borderId="1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2" xfId="0" applyBorder="1" applyProtection="1"/>
    <xf numFmtId="0" fontId="0" fillId="0" borderId="1" xfId="0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/>
    </xf>
    <xf numFmtId="0" fontId="12" fillId="3" borderId="1" xfId="0" applyFont="1" applyFill="1" applyBorder="1" applyAlignment="1" applyProtection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</xf>
    <xf numFmtId="2" fontId="13" fillId="3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/>
    </xf>
    <xf numFmtId="0" fontId="18" fillId="3" borderId="1" xfId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/>
    </xf>
    <xf numFmtId="2" fontId="10" fillId="2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6" fillId="0" borderId="3" xfId="1" applyBorder="1"/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1">
    <dxf>
      <fill>
        <patternFill>
          <bgColor rgb="FF7495C1"/>
        </patternFill>
      </fill>
    </dxf>
  </dxfs>
  <tableStyles count="0" defaultTableStyle="TableStyleMedium2" defaultPivotStyle="PivotStyleLight16"/>
  <colors>
    <mruColors>
      <color rgb="FF7495C1"/>
      <color rgb="FF0040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</xdr:colOff>
      <xdr:row>1</xdr:row>
      <xdr:rowOff>66675</xdr:rowOff>
    </xdr:from>
    <xdr:to>
      <xdr:col>1</xdr:col>
      <xdr:colOff>626745</xdr:colOff>
      <xdr:row>6</xdr:row>
      <xdr:rowOff>123191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462F75E-7EF6-BC68-A270-A3CDFADDE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" y="257175"/>
          <a:ext cx="1223010" cy="1019176"/>
        </a:xfrm>
        <a:prstGeom prst="rect">
          <a:avLst/>
        </a:prstGeom>
      </xdr:spPr>
    </xdr:pic>
    <xdr:clientData/>
  </xdr:twoCellAnchor>
  <xdr:twoCellAnchor editAs="oneCell">
    <xdr:from>
      <xdr:col>9</xdr:col>
      <xdr:colOff>372717</xdr:colOff>
      <xdr:row>52</xdr:row>
      <xdr:rowOff>173935</xdr:rowOff>
    </xdr:from>
    <xdr:to>
      <xdr:col>9</xdr:col>
      <xdr:colOff>1383195</xdr:colOff>
      <xdr:row>56</xdr:row>
      <xdr:rowOff>167894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6F379CF-9311-3DBB-FB65-279942F7A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8543" y="9906000"/>
          <a:ext cx="1010478" cy="755959"/>
        </a:xfrm>
        <a:prstGeom prst="rect">
          <a:avLst/>
        </a:prstGeom>
      </xdr:spPr>
    </xdr:pic>
    <xdr:clientData/>
  </xdr:twoCellAnchor>
  <xdr:twoCellAnchor editAs="oneCell">
    <xdr:from>
      <xdr:col>11</xdr:col>
      <xdr:colOff>339588</xdr:colOff>
      <xdr:row>53</xdr:row>
      <xdr:rowOff>31782</xdr:rowOff>
    </xdr:from>
    <xdr:to>
      <xdr:col>11</xdr:col>
      <xdr:colOff>902804</xdr:colOff>
      <xdr:row>58</xdr:row>
      <xdr:rowOff>127217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F1379A8-A835-7581-8C47-9042519FB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20501" y="9954347"/>
          <a:ext cx="563216" cy="10479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en Cabecas" id="{A3083432-FC96-476A-802C-9BAD2F68A7BE}" userId="S::Julien.Cabecas@joriside.fr::79be0a1d-53cd-4d8b-854e-e0b68aff861c" providerId="AD"/>
</personList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4" dT="2025-03-31T08:54:28.51" personId="{A3083432-FC96-476A-802C-9BAD2F68A7BE}" id="{8919A3CD-8AC9-4117-82DA-ECB5AAC56A32}">
    <text>Ou fournir Fiche Technique par Mail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nv65.nmoreaux.com/" TargetMode="External"/><Relationship Id="rId1" Type="http://schemas.openxmlformats.org/officeDocument/2006/relationships/hyperlink" Target="https://www.joriside.com/fr-fr/presentation-des-produits-joris-ide/nos-produits/couverture/ji-solar/jorisolar-rs-park--000000000000789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DB33-DAB0-48AE-86FF-D01C6CF90304}">
  <sheetPr>
    <pageSetUpPr fitToPage="1"/>
  </sheetPr>
  <dimension ref="A1:L80"/>
  <sheetViews>
    <sheetView tabSelected="1" zoomScale="115" zoomScaleNormal="115" workbookViewId="0">
      <selection activeCell="M58" sqref="M58"/>
    </sheetView>
  </sheetViews>
  <sheetFormatPr baseColWidth="10" defaultColWidth="11.42578125" defaultRowHeight="15"/>
  <cols>
    <col min="1" max="4" width="11.42578125" style="9"/>
    <col min="5" max="5" width="13.5703125" style="9" customWidth="1"/>
    <col min="6" max="6" width="22" style="9" customWidth="1"/>
    <col min="7" max="7" width="11.42578125" style="9"/>
    <col min="8" max="8" width="17.85546875" style="9" customWidth="1"/>
    <col min="9" max="9" width="22.140625" style="9" customWidth="1"/>
    <col min="10" max="10" width="25.140625" style="3" customWidth="1"/>
    <col min="11" max="11" width="11.42578125" style="3"/>
    <col min="12" max="12" width="18.140625" style="3" customWidth="1"/>
    <col min="13" max="16384" width="11.42578125" style="3"/>
  </cols>
  <sheetData>
    <row r="1" spans="1:10">
      <c r="A1" s="6"/>
      <c r="B1" s="6"/>
      <c r="C1" s="6"/>
      <c r="D1" s="6"/>
      <c r="E1" s="6"/>
      <c r="F1" s="6"/>
      <c r="G1" s="6"/>
      <c r="H1" s="6"/>
      <c r="I1" s="6"/>
    </row>
    <row r="2" spans="1:10" ht="15" customHeight="1">
      <c r="A2" s="30" t="s">
        <v>76</v>
      </c>
      <c r="B2" s="30"/>
      <c r="C2" s="30"/>
      <c r="D2" s="30"/>
      <c r="E2" s="30"/>
      <c r="F2" s="30"/>
      <c r="G2" s="30"/>
      <c r="H2" s="30"/>
      <c r="I2" s="30"/>
      <c r="J2" s="4"/>
    </row>
    <row r="3" spans="1:10" ht="15" customHeight="1">
      <c r="A3" s="30"/>
      <c r="B3" s="30"/>
      <c r="C3" s="30"/>
      <c r="D3" s="30"/>
      <c r="E3" s="30"/>
      <c r="F3" s="30"/>
      <c r="G3" s="30"/>
      <c r="H3" s="30"/>
      <c r="I3" s="30"/>
      <c r="J3" s="4"/>
    </row>
    <row r="4" spans="1:10" ht="15" customHeight="1">
      <c r="A4" s="30"/>
      <c r="B4" s="30"/>
      <c r="C4" s="30"/>
      <c r="D4" s="30"/>
      <c r="E4" s="30"/>
      <c r="F4" s="30"/>
      <c r="G4" s="30"/>
      <c r="H4" s="30"/>
      <c r="I4" s="30"/>
      <c r="J4" s="4"/>
    </row>
    <row r="5" spans="1:10" ht="15" customHeight="1">
      <c r="A5" s="30"/>
      <c r="B5" s="30"/>
      <c r="C5" s="30"/>
      <c r="D5" s="30"/>
      <c r="E5" s="30"/>
      <c r="F5" s="30"/>
      <c r="G5" s="30"/>
      <c r="H5" s="30"/>
      <c r="I5" s="30"/>
      <c r="J5" s="4"/>
    </row>
    <row r="6" spans="1:10" ht="15" customHeight="1">
      <c r="A6" s="30"/>
      <c r="B6" s="30"/>
      <c r="C6" s="30"/>
      <c r="D6" s="30"/>
      <c r="E6" s="30"/>
      <c r="F6" s="30"/>
      <c r="G6" s="30"/>
      <c r="H6" s="30"/>
      <c r="I6" s="30"/>
      <c r="J6" s="4"/>
    </row>
    <row r="7" spans="1:10" ht="15" customHeight="1">
      <c r="A7" s="30"/>
      <c r="B7" s="30"/>
      <c r="C7" s="30"/>
      <c r="D7" s="30"/>
      <c r="E7" s="30"/>
      <c r="F7" s="30"/>
      <c r="G7" s="30"/>
      <c r="H7" s="30"/>
      <c r="I7" s="30"/>
      <c r="J7" s="4"/>
    </row>
    <row r="8" spans="1:10" ht="15" customHeight="1">
      <c r="A8" s="31" t="s">
        <v>77</v>
      </c>
      <c r="B8" s="31"/>
      <c r="C8" s="31"/>
      <c r="D8" s="31"/>
      <c r="E8" s="31"/>
      <c r="F8" s="31"/>
      <c r="G8" s="31"/>
      <c r="H8" s="31"/>
      <c r="I8" s="31"/>
      <c r="J8" s="4"/>
    </row>
    <row r="9" spans="1:10" ht="15.75" customHeight="1">
      <c r="A9" s="31"/>
      <c r="B9" s="31"/>
      <c r="C9" s="31"/>
      <c r="D9" s="31"/>
      <c r="E9" s="31"/>
      <c r="F9" s="31"/>
      <c r="G9" s="31"/>
      <c r="H9" s="31"/>
      <c r="I9" s="31"/>
      <c r="J9" s="4"/>
    </row>
    <row r="10" spans="1:10">
      <c r="A10" s="31"/>
      <c r="B10" s="31"/>
      <c r="C10" s="31"/>
      <c r="D10" s="31"/>
      <c r="E10" s="31"/>
      <c r="F10" s="31"/>
      <c r="G10" s="31"/>
      <c r="H10" s="31"/>
      <c r="I10" s="31"/>
      <c r="J10" s="4"/>
    </row>
    <row r="11" spans="1:10" ht="15.75" hidden="1" customHeight="1" thickBot="1">
      <c r="A11" s="31"/>
      <c r="B11" s="31"/>
      <c r="C11" s="31"/>
      <c r="D11" s="31"/>
      <c r="E11" s="31"/>
      <c r="F11" s="31"/>
      <c r="G11" s="31"/>
      <c r="H11" s="31"/>
      <c r="I11" s="31"/>
      <c r="J11" s="4"/>
    </row>
    <row r="12" spans="1:10" ht="15" customHeight="1">
      <c r="A12" s="32" t="s">
        <v>0</v>
      </c>
      <c r="B12" s="32"/>
      <c r="C12" s="32"/>
      <c r="D12" s="32"/>
      <c r="E12" s="32"/>
      <c r="F12" s="32"/>
      <c r="G12" s="32"/>
      <c r="H12" s="32"/>
      <c r="I12" s="32"/>
      <c r="J12" s="4"/>
    </row>
    <row r="13" spans="1:10" ht="15.75" customHeight="1">
      <c r="A13" s="32"/>
      <c r="B13" s="32"/>
      <c r="C13" s="32"/>
      <c r="D13" s="32"/>
      <c r="E13" s="32"/>
      <c r="F13" s="32"/>
      <c r="G13" s="32"/>
      <c r="H13" s="32"/>
      <c r="I13" s="32"/>
      <c r="J13" s="4"/>
    </row>
    <row r="14" spans="1:10">
      <c r="A14" s="32"/>
      <c r="B14" s="32"/>
      <c r="C14" s="32"/>
      <c r="D14" s="32"/>
      <c r="E14" s="32"/>
      <c r="F14" s="32"/>
      <c r="G14" s="32"/>
      <c r="H14" s="32"/>
      <c r="I14" s="32"/>
      <c r="J14" s="4"/>
    </row>
    <row r="15" spans="1:10">
      <c r="A15" s="26" t="s">
        <v>72</v>
      </c>
      <c r="B15" s="26"/>
      <c r="C15" s="24"/>
      <c r="D15" s="24"/>
      <c r="E15" s="24"/>
      <c r="F15" s="24"/>
      <c r="G15" s="24"/>
      <c r="H15" s="24"/>
      <c r="I15" s="24"/>
      <c r="J15" s="4"/>
    </row>
    <row r="16" spans="1:10">
      <c r="A16" s="26"/>
      <c r="B16" s="26"/>
      <c r="C16" s="24"/>
      <c r="D16" s="24"/>
      <c r="E16" s="24"/>
      <c r="F16" s="24"/>
      <c r="G16" s="24"/>
      <c r="H16" s="24"/>
      <c r="I16" s="24"/>
      <c r="J16" s="4"/>
    </row>
    <row r="17" spans="1:10">
      <c r="A17" s="25" t="s">
        <v>73</v>
      </c>
      <c r="B17" s="25"/>
      <c r="C17" s="56"/>
      <c r="D17" s="56"/>
      <c r="E17" s="56"/>
      <c r="F17" s="56"/>
      <c r="G17" s="56"/>
      <c r="H17" s="56"/>
      <c r="I17" s="56"/>
      <c r="J17" s="4"/>
    </row>
    <row r="18" spans="1:10">
      <c r="A18" s="25"/>
      <c r="B18" s="25"/>
      <c r="C18" s="56"/>
      <c r="D18" s="56"/>
      <c r="E18" s="56"/>
      <c r="F18" s="56"/>
      <c r="G18" s="56"/>
      <c r="H18" s="56"/>
      <c r="I18" s="56"/>
      <c r="J18" s="4"/>
    </row>
    <row r="19" spans="1:10">
      <c r="A19" s="26" t="s">
        <v>1</v>
      </c>
      <c r="B19" s="26"/>
      <c r="C19" s="24"/>
      <c r="D19" s="24"/>
      <c r="E19" s="24"/>
      <c r="F19" s="24"/>
      <c r="G19" s="24"/>
      <c r="H19" s="24"/>
      <c r="I19" s="24"/>
      <c r="J19" s="4"/>
    </row>
    <row r="20" spans="1:10">
      <c r="A20" s="26"/>
      <c r="B20" s="26"/>
      <c r="C20" s="24"/>
      <c r="D20" s="24"/>
      <c r="E20" s="24"/>
      <c r="F20" s="24"/>
      <c r="G20" s="24"/>
      <c r="H20" s="24"/>
      <c r="I20" s="24"/>
      <c r="J20" s="4"/>
    </row>
    <row r="21" spans="1:10">
      <c r="A21" s="26" t="s">
        <v>2</v>
      </c>
      <c r="B21" s="26"/>
      <c r="C21" s="7"/>
      <c r="D21" s="27" t="s">
        <v>3</v>
      </c>
      <c r="E21" s="27"/>
      <c r="F21" s="11" t="s">
        <v>4</v>
      </c>
      <c r="G21" s="27" t="s">
        <v>5</v>
      </c>
      <c r="H21" s="27"/>
      <c r="I21" s="11" t="s">
        <v>6</v>
      </c>
      <c r="J21" s="4"/>
    </row>
    <row r="22" spans="1:10">
      <c r="A22" s="26"/>
      <c r="B22" s="26"/>
      <c r="C22" s="27">
        <v>1</v>
      </c>
      <c r="D22" s="23"/>
      <c r="E22" s="23"/>
      <c r="F22" s="28"/>
      <c r="G22" s="29"/>
      <c r="H22" s="29"/>
      <c r="I22" s="23"/>
      <c r="J22" s="4"/>
    </row>
    <row r="23" spans="1:10">
      <c r="A23" s="26"/>
      <c r="B23" s="26"/>
      <c r="C23" s="27"/>
      <c r="D23" s="23"/>
      <c r="E23" s="23"/>
      <c r="F23" s="28"/>
      <c r="G23" s="29"/>
      <c r="H23" s="29"/>
      <c r="I23" s="23"/>
      <c r="J23" s="4"/>
    </row>
    <row r="24" spans="1:10">
      <c r="A24" s="26"/>
      <c r="B24" s="26"/>
      <c r="C24" s="27">
        <v>2</v>
      </c>
      <c r="D24" s="23"/>
      <c r="E24" s="23"/>
      <c r="F24" s="28"/>
      <c r="G24" s="29"/>
      <c r="H24" s="29"/>
      <c r="I24" s="23"/>
      <c r="J24" s="4"/>
    </row>
    <row r="25" spans="1:10">
      <c r="A25" s="26"/>
      <c r="B25" s="26"/>
      <c r="C25" s="27"/>
      <c r="D25" s="23"/>
      <c r="E25" s="23"/>
      <c r="F25" s="28"/>
      <c r="G25" s="29"/>
      <c r="H25" s="29"/>
      <c r="I25" s="23"/>
      <c r="J25" s="4"/>
    </row>
    <row r="26" spans="1:10">
      <c r="A26" s="26"/>
      <c r="B26" s="26"/>
      <c r="C26" s="27">
        <v>3</v>
      </c>
      <c r="D26" s="23"/>
      <c r="E26" s="23"/>
      <c r="F26" s="28"/>
      <c r="G26" s="29"/>
      <c r="H26" s="29"/>
      <c r="I26" s="23"/>
      <c r="J26" s="4"/>
    </row>
    <row r="27" spans="1:10">
      <c r="A27" s="26"/>
      <c r="B27" s="26"/>
      <c r="C27" s="27"/>
      <c r="D27" s="23"/>
      <c r="E27" s="23"/>
      <c r="F27" s="28"/>
      <c r="G27" s="29"/>
      <c r="H27" s="29"/>
      <c r="I27" s="23"/>
      <c r="J27" s="4"/>
    </row>
    <row r="28" spans="1:10">
      <c r="A28" s="33" t="s">
        <v>7</v>
      </c>
      <c r="B28" s="34"/>
      <c r="C28" s="24"/>
      <c r="D28" s="24"/>
      <c r="E28" s="24"/>
      <c r="F28" s="24"/>
      <c r="G28" s="24"/>
      <c r="H28" s="24"/>
      <c r="I28" s="24"/>
      <c r="J28" s="4"/>
    </row>
    <row r="29" spans="1:10">
      <c r="A29" s="34"/>
      <c r="B29" s="34"/>
      <c r="C29" s="24"/>
      <c r="D29" s="24"/>
      <c r="E29" s="24"/>
      <c r="F29" s="24"/>
      <c r="G29" s="24"/>
      <c r="H29" s="24"/>
      <c r="I29" s="24"/>
      <c r="J29" s="4"/>
    </row>
    <row r="30" spans="1:10">
      <c r="A30" s="41"/>
      <c r="B30" s="41"/>
      <c r="C30" s="41"/>
      <c r="D30" s="41"/>
      <c r="E30" s="41"/>
      <c r="F30" s="41"/>
      <c r="G30" s="41"/>
      <c r="H30" s="41"/>
      <c r="I30" s="41"/>
      <c r="J30" s="4"/>
    </row>
    <row r="31" spans="1:10">
      <c r="A31" s="40"/>
      <c r="B31" s="40"/>
      <c r="C31" s="40"/>
      <c r="D31" s="40"/>
      <c r="E31" s="40"/>
      <c r="F31" s="40"/>
      <c r="G31" s="40"/>
      <c r="H31" s="40"/>
      <c r="I31" s="40"/>
      <c r="J31" s="4"/>
    </row>
    <row r="32" spans="1:10">
      <c r="A32" s="40"/>
      <c r="B32" s="40"/>
      <c r="C32" s="40"/>
      <c r="D32" s="40"/>
      <c r="E32" s="40"/>
      <c r="F32" s="40"/>
      <c r="G32" s="40"/>
      <c r="H32" s="40"/>
      <c r="I32" s="40"/>
      <c r="J32" s="4"/>
    </row>
    <row r="33" spans="1:10">
      <c r="A33" s="35" t="s">
        <v>28</v>
      </c>
      <c r="B33" s="35"/>
      <c r="C33" s="36" t="s">
        <v>27</v>
      </c>
      <c r="D33" s="37"/>
      <c r="E33" s="37"/>
      <c r="F33" s="37"/>
      <c r="G33" s="37"/>
      <c r="H33" s="37"/>
      <c r="I33" s="37"/>
      <c r="J33" s="4"/>
    </row>
    <row r="34" spans="1:10">
      <c r="A34" s="32" t="s">
        <v>8</v>
      </c>
      <c r="B34" s="32"/>
      <c r="C34" s="32"/>
      <c r="D34" s="32"/>
      <c r="E34" s="32"/>
      <c r="F34" s="32"/>
      <c r="G34" s="32"/>
      <c r="H34" s="32"/>
      <c r="I34" s="32"/>
      <c r="J34" s="4"/>
    </row>
    <row r="35" spans="1:10">
      <c r="A35" s="32"/>
      <c r="B35" s="32"/>
      <c r="C35" s="32"/>
      <c r="D35" s="32"/>
      <c r="E35" s="32"/>
      <c r="F35" s="32"/>
      <c r="G35" s="32"/>
      <c r="H35" s="32"/>
      <c r="I35" s="32"/>
      <c r="J35" s="4"/>
    </row>
    <row r="36" spans="1:10">
      <c r="A36" s="32"/>
      <c r="B36" s="32"/>
      <c r="C36" s="32"/>
      <c r="D36" s="32"/>
      <c r="E36" s="32"/>
      <c r="F36" s="32"/>
      <c r="G36" s="32"/>
      <c r="H36" s="32"/>
      <c r="I36" s="32"/>
      <c r="J36" s="4"/>
    </row>
    <row r="37" spans="1:10">
      <c r="A37" s="26" t="s">
        <v>9</v>
      </c>
      <c r="B37" s="26"/>
      <c r="C37" s="50"/>
      <c r="D37" s="50"/>
      <c r="E37" s="50"/>
      <c r="F37" s="50"/>
      <c r="G37" s="50"/>
      <c r="H37" s="50"/>
      <c r="I37" s="50"/>
      <c r="J37" s="4"/>
    </row>
    <row r="38" spans="1:10">
      <c r="A38" s="26"/>
      <c r="B38" s="26"/>
      <c r="C38" s="50"/>
      <c r="D38" s="50"/>
      <c r="E38" s="50"/>
      <c r="F38" s="50"/>
      <c r="G38" s="50"/>
      <c r="H38" s="50"/>
      <c r="I38" s="50"/>
      <c r="J38" s="4"/>
    </row>
    <row r="39" spans="1:10">
      <c r="A39" s="26" t="s">
        <v>10</v>
      </c>
      <c r="B39" s="26"/>
      <c r="C39" s="39" t="s">
        <v>11</v>
      </c>
      <c r="D39" s="39"/>
      <c r="E39" s="39" t="s">
        <v>12</v>
      </c>
      <c r="F39" s="39"/>
      <c r="G39" s="39" t="s">
        <v>13</v>
      </c>
      <c r="H39" s="39"/>
      <c r="I39" s="39"/>
      <c r="J39" s="4" t="s">
        <v>80</v>
      </c>
    </row>
    <row r="40" spans="1:10">
      <c r="A40" s="26"/>
      <c r="B40" s="26"/>
      <c r="C40" s="50"/>
      <c r="D40" s="50"/>
      <c r="E40" s="50"/>
      <c r="F40" s="50"/>
      <c r="G40" s="38"/>
      <c r="H40" s="38"/>
      <c r="I40" s="38"/>
      <c r="J40" s="51" t="s">
        <v>79</v>
      </c>
    </row>
    <row r="41" spans="1:10">
      <c r="A41" s="21"/>
      <c r="B41" s="21"/>
      <c r="C41" s="21"/>
      <c r="D41" s="21"/>
      <c r="E41" s="21"/>
      <c r="F41" s="21"/>
      <c r="G41" s="21"/>
      <c r="H41" s="21"/>
      <c r="I41" s="21"/>
      <c r="J41" s="4"/>
    </row>
    <row r="42" spans="1:10">
      <c r="A42" s="42" t="s">
        <v>29</v>
      </c>
      <c r="B42" s="42"/>
      <c r="C42" s="42"/>
      <c r="D42" s="42"/>
      <c r="E42" s="42"/>
      <c r="F42" s="43"/>
      <c r="G42" s="42" t="s">
        <v>30</v>
      </c>
      <c r="H42" s="42"/>
      <c r="I42" s="42"/>
      <c r="J42" s="4"/>
    </row>
    <row r="43" spans="1:10">
      <c r="A43" s="42"/>
      <c r="B43" s="42"/>
      <c r="C43" s="42"/>
      <c r="D43" s="42"/>
      <c r="E43" s="42"/>
      <c r="F43" s="43"/>
      <c r="G43" s="42"/>
      <c r="H43" s="42"/>
      <c r="I43" s="42"/>
      <c r="J43" s="4"/>
    </row>
    <row r="44" spans="1:10">
      <c r="A44" s="12" t="s">
        <v>31</v>
      </c>
      <c r="B44" s="50"/>
      <c r="C44" s="50"/>
      <c r="D44" s="50"/>
      <c r="E44" s="50"/>
      <c r="F44" s="43"/>
      <c r="G44" s="44" t="s">
        <v>43</v>
      </c>
      <c r="H44" s="44"/>
      <c r="I44" s="53"/>
      <c r="J44" s="4"/>
    </row>
    <row r="45" spans="1:10">
      <c r="A45" s="12" t="s">
        <v>32</v>
      </c>
      <c r="B45" s="50"/>
      <c r="C45" s="50"/>
      <c r="D45" s="50"/>
      <c r="E45" s="50"/>
      <c r="F45" s="43"/>
      <c r="G45" s="44" t="s">
        <v>46</v>
      </c>
      <c r="H45" s="44"/>
      <c r="I45" s="10"/>
      <c r="J45" s="4"/>
    </row>
    <row r="46" spans="1:10">
      <c r="A46" s="26" t="s">
        <v>33</v>
      </c>
      <c r="B46" s="26"/>
      <c r="C46" s="13" t="s">
        <v>37</v>
      </c>
      <c r="D46" s="52"/>
      <c r="E46" s="52"/>
      <c r="F46" s="43"/>
      <c r="G46" s="44" t="s">
        <v>78</v>
      </c>
      <c r="H46" s="44"/>
      <c r="I46" s="54"/>
      <c r="J46" s="4" t="s">
        <v>81</v>
      </c>
    </row>
    <row r="47" spans="1:10">
      <c r="A47" s="26" t="s">
        <v>34</v>
      </c>
      <c r="B47" s="26"/>
      <c r="C47" s="13" t="s">
        <v>37</v>
      </c>
      <c r="D47" s="52"/>
      <c r="E47" s="52"/>
      <c r="F47" s="43"/>
      <c r="G47" s="44" t="s">
        <v>47</v>
      </c>
      <c r="H47" s="44"/>
      <c r="I47" s="10"/>
      <c r="J47" s="4"/>
    </row>
    <row r="48" spans="1:10">
      <c r="A48" s="26" t="s">
        <v>35</v>
      </c>
      <c r="B48" s="26"/>
      <c r="C48" s="13" t="s">
        <v>37</v>
      </c>
      <c r="D48" s="52"/>
      <c r="E48" s="52"/>
      <c r="F48" s="43"/>
      <c r="G48" s="44" t="s">
        <v>48</v>
      </c>
      <c r="H48" s="44"/>
      <c r="I48" s="10"/>
      <c r="J48" s="4"/>
    </row>
    <row r="49" spans="1:12">
      <c r="A49" s="26" t="s">
        <v>36</v>
      </c>
      <c r="B49" s="26"/>
      <c r="C49" s="13" t="s">
        <v>38</v>
      </c>
      <c r="D49" s="52"/>
      <c r="E49" s="52"/>
      <c r="F49" s="43"/>
      <c r="G49" s="45" t="s">
        <v>49</v>
      </c>
      <c r="H49" s="45"/>
      <c r="I49" s="45"/>
      <c r="J49" s="4"/>
    </row>
    <row r="50" spans="1:12">
      <c r="A50" s="26" t="s">
        <v>39</v>
      </c>
      <c r="B50" s="26"/>
      <c r="C50" s="26"/>
      <c r="D50" s="38" t="s">
        <v>41</v>
      </c>
      <c r="E50" s="38"/>
      <c r="F50" s="43"/>
      <c r="G50" s="45"/>
      <c r="H50" s="45"/>
      <c r="I50" s="45"/>
      <c r="J50" s="4"/>
    </row>
    <row r="51" spans="1:12">
      <c r="A51" s="21"/>
      <c r="B51" s="21"/>
      <c r="C51" s="21"/>
      <c r="D51" s="21"/>
      <c r="E51" s="21"/>
      <c r="F51" s="21"/>
      <c r="G51" s="21"/>
      <c r="H51" s="21"/>
      <c r="I51" s="21"/>
      <c r="J51" s="4"/>
    </row>
    <row r="52" spans="1:12">
      <c r="A52" s="48" t="s">
        <v>63</v>
      </c>
      <c r="B52" s="48"/>
      <c r="C52" s="48"/>
      <c r="D52" s="48"/>
      <c r="E52" s="48"/>
      <c r="F52" s="21"/>
      <c r="G52" s="48" t="s">
        <v>64</v>
      </c>
      <c r="H52" s="48"/>
      <c r="I52" s="48"/>
      <c r="J52" s="4"/>
    </row>
    <row r="53" spans="1:12">
      <c r="A53" s="38" t="s">
        <v>69</v>
      </c>
      <c r="B53" s="38"/>
      <c r="C53" s="38"/>
      <c r="D53" s="38"/>
      <c r="E53" s="38"/>
      <c r="F53" s="21"/>
      <c r="G53" s="38" t="s">
        <v>71</v>
      </c>
      <c r="H53" s="38"/>
      <c r="I53" s="38"/>
      <c r="J53" s="57" t="s">
        <v>82</v>
      </c>
      <c r="L53" s="3" t="s">
        <v>83</v>
      </c>
    </row>
    <row r="54" spans="1:12">
      <c r="A54" s="21"/>
      <c r="B54" s="21"/>
      <c r="C54" s="21"/>
      <c r="D54" s="21"/>
      <c r="E54" s="21"/>
      <c r="F54" s="21"/>
      <c r="G54" s="21"/>
      <c r="H54" s="21"/>
      <c r="I54" s="21"/>
      <c r="J54" s="4"/>
    </row>
    <row r="55" spans="1:12">
      <c r="A55" s="14" t="s">
        <v>50</v>
      </c>
      <c r="B55" s="14" t="s">
        <v>51</v>
      </c>
      <c r="C55" s="37" t="s">
        <v>52</v>
      </c>
      <c r="D55" s="37"/>
      <c r="E55" s="14" t="s">
        <v>53</v>
      </c>
      <c r="F55" s="14" t="s">
        <v>54</v>
      </c>
      <c r="G55" s="14" t="s">
        <v>55</v>
      </c>
      <c r="H55" s="15" t="s">
        <v>59</v>
      </c>
      <c r="I55" s="15" t="s">
        <v>60</v>
      </c>
      <c r="J55" s="4"/>
    </row>
    <row r="56" spans="1:12">
      <c r="A56" s="5">
        <v>1</v>
      </c>
      <c r="B56" s="55"/>
      <c r="C56" s="50"/>
      <c r="D56" s="50"/>
      <c r="E56" s="12">
        <f>B56*C56</f>
        <v>0</v>
      </c>
      <c r="F56" s="16">
        <f>$D$49*E56/1000</f>
        <v>0</v>
      </c>
      <c r="G56" s="16">
        <f>H56*I56/1000000</f>
        <v>0</v>
      </c>
      <c r="H56" s="20" t="b">
        <f>IF($D$47&gt;0,(($D$47+14)*C56)+161+80,FALSE)</f>
        <v>0</v>
      </c>
      <c r="I56" s="20">
        <f>IF(B56=0,0,IF($D$46&gt;0,(($D$46*B56)+((B56-1)*2))+45,FALSE))</f>
        <v>0</v>
      </c>
      <c r="J56" s="4"/>
    </row>
    <row r="57" spans="1:12">
      <c r="A57" s="5">
        <v>2</v>
      </c>
      <c r="B57" s="5"/>
      <c r="C57" s="38"/>
      <c r="D57" s="38"/>
      <c r="E57" s="12">
        <f t="shared" ref="E57:E65" si="0">B57*C57</f>
        <v>0</v>
      </c>
      <c r="F57" s="16">
        <f t="shared" ref="F57:F65" si="1">$D$49*E57/1000</f>
        <v>0</v>
      </c>
      <c r="G57" s="16">
        <f t="shared" ref="G57:G75" si="2">H57*I57/1000000</f>
        <v>0</v>
      </c>
      <c r="H57" s="20" t="b">
        <f t="shared" ref="H57:H75" si="3">IF($D$47&gt;0,(($D$47+14)*C57)+161+80,FALSE)</f>
        <v>0</v>
      </c>
      <c r="I57" s="20">
        <f t="shared" ref="I57:I75" si="4">IF(B57=0,0,IF($D$46&gt;0,(($D$46*B57)+((B57-1)*2))+45,FALSE))</f>
        <v>0</v>
      </c>
      <c r="J57" s="4"/>
    </row>
    <row r="58" spans="1:12">
      <c r="A58" s="5">
        <v>3</v>
      </c>
      <c r="B58" s="5"/>
      <c r="C58" s="38"/>
      <c r="D58" s="38"/>
      <c r="E58" s="12">
        <f t="shared" si="0"/>
        <v>0</v>
      </c>
      <c r="F58" s="16">
        <f t="shared" si="1"/>
        <v>0</v>
      </c>
      <c r="G58" s="16">
        <f t="shared" si="2"/>
        <v>0</v>
      </c>
      <c r="H58" s="20" t="b">
        <f t="shared" si="3"/>
        <v>0</v>
      </c>
      <c r="I58" s="20">
        <f t="shared" si="4"/>
        <v>0</v>
      </c>
      <c r="J58" s="4"/>
    </row>
    <row r="59" spans="1:12">
      <c r="A59" s="5">
        <v>4</v>
      </c>
      <c r="B59" s="5"/>
      <c r="C59" s="38"/>
      <c r="D59" s="38"/>
      <c r="E59" s="12">
        <f t="shared" si="0"/>
        <v>0</v>
      </c>
      <c r="F59" s="16">
        <f t="shared" si="1"/>
        <v>0</v>
      </c>
      <c r="G59" s="16">
        <f t="shared" si="2"/>
        <v>0</v>
      </c>
      <c r="H59" s="20" t="b">
        <f t="shared" si="3"/>
        <v>0</v>
      </c>
      <c r="I59" s="20">
        <f t="shared" si="4"/>
        <v>0</v>
      </c>
      <c r="J59" s="4"/>
    </row>
    <row r="60" spans="1:12">
      <c r="A60" s="5">
        <v>5</v>
      </c>
      <c r="B60" s="5"/>
      <c r="C60" s="38"/>
      <c r="D60" s="38"/>
      <c r="E60" s="12">
        <f t="shared" si="0"/>
        <v>0</v>
      </c>
      <c r="F60" s="16">
        <f t="shared" si="1"/>
        <v>0</v>
      </c>
      <c r="G60" s="16">
        <f t="shared" si="2"/>
        <v>0</v>
      </c>
      <c r="H60" s="20" t="b">
        <f t="shared" si="3"/>
        <v>0</v>
      </c>
      <c r="I60" s="20">
        <f t="shared" si="4"/>
        <v>0</v>
      </c>
      <c r="J60" s="4"/>
    </row>
    <row r="61" spans="1:12">
      <c r="A61" s="5">
        <v>6</v>
      </c>
      <c r="B61" s="5"/>
      <c r="C61" s="38"/>
      <c r="D61" s="38"/>
      <c r="E61" s="12">
        <f t="shared" si="0"/>
        <v>0</v>
      </c>
      <c r="F61" s="16">
        <f t="shared" si="1"/>
        <v>0</v>
      </c>
      <c r="G61" s="16">
        <f t="shared" si="2"/>
        <v>0</v>
      </c>
      <c r="H61" s="20" t="b">
        <f t="shared" si="3"/>
        <v>0</v>
      </c>
      <c r="I61" s="20">
        <f t="shared" si="4"/>
        <v>0</v>
      </c>
      <c r="J61" s="4"/>
    </row>
    <row r="62" spans="1:12">
      <c r="A62" s="5">
        <v>7</v>
      </c>
      <c r="B62" s="5"/>
      <c r="C62" s="38"/>
      <c r="D62" s="38"/>
      <c r="E62" s="12">
        <f t="shared" si="0"/>
        <v>0</v>
      </c>
      <c r="F62" s="16">
        <f t="shared" si="1"/>
        <v>0</v>
      </c>
      <c r="G62" s="16">
        <f t="shared" si="2"/>
        <v>0</v>
      </c>
      <c r="H62" s="20" t="b">
        <f t="shared" si="3"/>
        <v>0</v>
      </c>
      <c r="I62" s="20">
        <f t="shared" si="4"/>
        <v>0</v>
      </c>
      <c r="J62" s="4"/>
    </row>
    <row r="63" spans="1:12">
      <c r="A63" s="5">
        <v>8</v>
      </c>
      <c r="B63" s="5"/>
      <c r="C63" s="38"/>
      <c r="D63" s="38"/>
      <c r="E63" s="12">
        <f t="shared" si="0"/>
        <v>0</v>
      </c>
      <c r="F63" s="16">
        <f t="shared" si="1"/>
        <v>0</v>
      </c>
      <c r="G63" s="16">
        <f t="shared" si="2"/>
        <v>0</v>
      </c>
      <c r="H63" s="20" t="b">
        <f t="shared" si="3"/>
        <v>0</v>
      </c>
      <c r="I63" s="20">
        <f t="shared" si="4"/>
        <v>0</v>
      </c>
      <c r="J63" s="4"/>
    </row>
    <row r="64" spans="1:12">
      <c r="A64" s="5">
        <v>9</v>
      </c>
      <c r="B64" s="5"/>
      <c r="C64" s="38"/>
      <c r="D64" s="38"/>
      <c r="E64" s="12">
        <f t="shared" si="0"/>
        <v>0</v>
      </c>
      <c r="F64" s="16">
        <f t="shared" si="1"/>
        <v>0</v>
      </c>
      <c r="G64" s="16">
        <f t="shared" si="2"/>
        <v>0</v>
      </c>
      <c r="H64" s="20" t="b">
        <f t="shared" si="3"/>
        <v>0</v>
      </c>
      <c r="I64" s="20">
        <f t="shared" si="4"/>
        <v>0</v>
      </c>
      <c r="J64" s="4"/>
    </row>
    <row r="65" spans="1:10">
      <c r="A65" s="5">
        <v>10</v>
      </c>
      <c r="B65" s="5"/>
      <c r="C65" s="38"/>
      <c r="D65" s="38"/>
      <c r="E65" s="12">
        <f t="shared" si="0"/>
        <v>0</v>
      </c>
      <c r="F65" s="16">
        <f t="shared" si="1"/>
        <v>0</v>
      </c>
      <c r="G65" s="16">
        <f t="shared" si="2"/>
        <v>0</v>
      </c>
      <c r="H65" s="20" t="b">
        <f t="shared" si="3"/>
        <v>0</v>
      </c>
      <c r="I65" s="20">
        <f t="shared" si="4"/>
        <v>0</v>
      </c>
      <c r="J65" s="4"/>
    </row>
    <row r="66" spans="1:10">
      <c r="A66" s="5">
        <v>11</v>
      </c>
      <c r="B66" s="5"/>
      <c r="C66" s="38"/>
      <c r="D66" s="38"/>
      <c r="E66" s="12">
        <f>B66*C66</f>
        <v>0</v>
      </c>
      <c r="F66" s="16">
        <f>$D$49*E66/1000</f>
        <v>0</v>
      </c>
      <c r="G66" s="16">
        <f t="shared" si="2"/>
        <v>0</v>
      </c>
      <c r="H66" s="20" t="b">
        <f t="shared" si="3"/>
        <v>0</v>
      </c>
      <c r="I66" s="20">
        <f t="shared" si="4"/>
        <v>0</v>
      </c>
      <c r="J66" s="4"/>
    </row>
    <row r="67" spans="1:10">
      <c r="A67" s="5">
        <v>12</v>
      </c>
      <c r="B67" s="5"/>
      <c r="C67" s="38"/>
      <c r="D67" s="38"/>
      <c r="E67" s="12">
        <f t="shared" ref="E67:E75" si="5">B67*C67</f>
        <v>0</v>
      </c>
      <c r="F67" s="16">
        <f t="shared" ref="F67:F75" si="6">$D$49*E67/1000</f>
        <v>0</v>
      </c>
      <c r="G67" s="16">
        <f t="shared" si="2"/>
        <v>0</v>
      </c>
      <c r="H67" s="20" t="b">
        <f t="shared" si="3"/>
        <v>0</v>
      </c>
      <c r="I67" s="20">
        <f t="shared" si="4"/>
        <v>0</v>
      </c>
      <c r="J67" s="4"/>
    </row>
    <row r="68" spans="1:10">
      <c r="A68" s="5">
        <v>13</v>
      </c>
      <c r="B68" s="5"/>
      <c r="C68" s="38"/>
      <c r="D68" s="38"/>
      <c r="E68" s="12">
        <f t="shared" si="5"/>
        <v>0</v>
      </c>
      <c r="F68" s="16">
        <f t="shared" si="6"/>
        <v>0</v>
      </c>
      <c r="G68" s="16">
        <f t="shared" si="2"/>
        <v>0</v>
      </c>
      <c r="H68" s="20" t="b">
        <f t="shared" si="3"/>
        <v>0</v>
      </c>
      <c r="I68" s="20">
        <f t="shared" si="4"/>
        <v>0</v>
      </c>
      <c r="J68" s="4"/>
    </row>
    <row r="69" spans="1:10">
      <c r="A69" s="5">
        <v>14</v>
      </c>
      <c r="B69" s="5"/>
      <c r="C69" s="38"/>
      <c r="D69" s="38"/>
      <c r="E69" s="12">
        <f t="shared" si="5"/>
        <v>0</v>
      </c>
      <c r="F69" s="16">
        <f t="shared" si="6"/>
        <v>0</v>
      </c>
      <c r="G69" s="16">
        <f t="shared" si="2"/>
        <v>0</v>
      </c>
      <c r="H69" s="20" t="b">
        <f t="shared" si="3"/>
        <v>0</v>
      </c>
      <c r="I69" s="20">
        <f t="shared" si="4"/>
        <v>0</v>
      </c>
      <c r="J69" s="4"/>
    </row>
    <row r="70" spans="1:10">
      <c r="A70" s="5">
        <v>15</v>
      </c>
      <c r="B70" s="5"/>
      <c r="C70" s="38"/>
      <c r="D70" s="38"/>
      <c r="E70" s="12">
        <f t="shared" si="5"/>
        <v>0</v>
      </c>
      <c r="F70" s="16">
        <f t="shared" si="6"/>
        <v>0</v>
      </c>
      <c r="G70" s="16">
        <f t="shared" si="2"/>
        <v>0</v>
      </c>
      <c r="H70" s="20" t="b">
        <f t="shared" si="3"/>
        <v>0</v>
      </c>
      <c r="I70" s="20">
        <f t="shared" si="4"/>
        <v>0</v>
      </c>
      <c r="J70" s="4"/>
    </row>
    <row r="71" spans="1:10">
      <c r="A71" s="5">
        <v>16</v>
      </c>
      <c r="B71" s="5"/>
      <c r="C71" s="38"/>
      <c r="D71" s="38"/>
      <c r="E71" s="12">
        <f t="shared" si="5"/>
        <v>0</v>
      </c>
      <c r="F71" s="16">
        <f t="shared" si="6"/>
        <v>0</v>
      </c>
      <c r="G71" s="16">
        <f t="shared" si="2"/>
        <v>0</v>
      </c>
      <c r="H71" s="20" t="b">
        <f t="shared" si="3"/>
        <v>0</v>
      </c>
      <c r="I71" s="20">
        <f t="shared" si="4"/>
        <v>0</v>
      </c>
      <c r="J71" s="4"/>
    </row>
    <row r="72" spans="1:10">
      <c r="A72" s="5">
        <v>17</v>
      </c>
      <c r="B72" s="5"/>
      <c r="C72" s="38"/>
      <c r="D72" s="38"/>
      <c r="E72" s="12">
        <f t="shared" si="5"/>
        <v>0</v>
      </c>
      <c r="F72" s="16">
        <f t="shared" si="6"/>
        <v>0</v>
      </c>
      <c r="G72" s="16">
        <f t="shared" si="2"/>
        <v>0</v>
      </c>
      <c r="H72" s="20" t="b">
        <f t="shared" si="3"/>
        <v>0</v>
      </c>
      <c r="I72" s="20">
        <f t="shared" si="4"/>
        <v>0</v>
      </c>
      <c r="J72" s="4"/>
    </row>
    <row r="73" spans="1:10">
      <c r="A73" s="5">
        <v>18</v>
      </c>
      <c r="B73" s="5"/>
      <c r="C73" s="38"/>
      <c r="D73" s="38"/>
      <c r="E73" s="12">
        <f t="shared" si="5"/>
        <v>0</v>
      </c>
      <c r="F73" s="16">
        <f t="shared" si="6"/>
        <v>0</v>
      </c>
      <c r="G73" s="16">
        <f t="shared" si="2"/>
        <v>0</v>
      </c>
      <c r="H73" s="20" t="b">
        <f t="shared" si="3"/>
        <v>0</v>
      </c>
      <c r="I73" s="20">
        <f t="shared" si="4"/>
        <v>0</v>
      </c>
      <c r="J73" s="4"/>
    </row>
    <row r="74" spans="1:10">
      <c r="A74" s="5">
        <v>19</v>
      </c>
      <c r="B74" s="5"/>
      <c r="C74" s="38"/>
      <c r="D74" s="38"/>
      <c r="E74" s="12">
        <f t="shared" si="5"/>
        <v>0</v>
      </c>
      <c r="F74" s="16">
        <f t="shared" si="6"/>
        <v>0</v>
      </c>
      <c r="G74" s="16">
        <f t="shared" si="2"/>
        <v>0</v>
      </c>
      <c r="H74" s="20" t="b">
        <f t="shared" si="3"/>
        <v>0</v>
      </c>
      <c r="I74" s="20">
        <f t="shared" si="4"/>
        <v>0</v>
      </c>
      <c r="J74" s="4"/>
    </row>
    <row r="75" spans="1:10">
      <c r="A75" s="5">
        <v>20</v>
      </c>
      <c r="B75" s="5"/>
      <c r="C75" s="38"/>
      <c r="D75" s="38"/>
      <c r="E75" s="12">
        <f t="shared" si="5"/>
        <v>0</v>
      </c>
      <c r="F75" s="16">
        <f t="shared" si="6"/>
        <v>0</v>
      </c>
      <c r="G75" s="16">
        <f t="shared" si="2"/>
        <v>0</v>
      </c>
      <c r="H75" s="20" t="b">
        <f t="shared" si="3"/>
        <v>0</v>
      </c>
      <c r="I75" s="20">
        <f t="shared" si="4"/>
        <v>0</v>
      </c>
      <c r="J75" s="4"/>
    </row>
    <row r="76" spans="1:10" ht="15" customHeight="1">
      <c r="A76" s="42" t="s">
        <v>56</v>
      </c>
      <c r="B76" s="42"/>
      <c r="C76" s="42"/>
      <c r="D76" s="42"/>
      <c r="E76" s="46">
        <f>SUM(E56:E75)</f>
        <v>0</v>
      </c>
      <c r="F76" s="49">
        <f>SUM(F56:F75)</f>
        <v>0</v>
      </c>
      <c r="G76" s="49">
        <f>SUM(G56:G75)</f>
        <v>0</v>
      </c>
      <c r="H76" s="18" t="s">
        <v>62</v>
      </c>
      <c r="I76" s="19" t="s">
        <v>61</v>
      </c>
      <c r="J76" s="4"/>
    </row>
    <row r="77" spans="1:10" ht="15.75" customHeight="1">
      <c r="A77" s="42"/>
      <c r="B77" s="42"/>
      <c r="C77" s="42"/>
      <c r="D77" s="42"/>
      <c r="E77" s="46"/>
      <c r="F77" s="46"/>
      <c r="G77" s="49"/>
      <c r="H77" s="22"/>
      <c r="I77" s="47">
        <f>(F76*1000)*H77</f>
        <v>0</v>
      </c>
      <c r="J77" s="4"/>
    </row>
    <row r="78" spans="1:10" ht="15.75" customHeight="1">
      <c r="A78" s="42"/>
      <c r="B78" s="42"/>
      <c r="C78" s="42"/>
      <c r="D78" s="42"/>
      <c r="E78" s="17" t="s">
        <v>57</v>
      </c>
      <c r="F78" s="17" t="s">
        <v>58</v>
      </c>
      <c r="G78" s="17" t="s">
        <v>55</v>
      </c>
      <c r="H78" s="22"/>
      <c r="I78" s="47"/>
      <c r="J78" s="4"/>
    </row>
    <row r="79" spans="1:10">
      <c r="A79" s="21"/>
      <c r="B79" s="21"/>
      <c r="C79" s="21"/>
      <c r="D79" s="21"/>
      <c r="E79" s="21"/>
      <c r="F79" s="21"/>
      <c r="G79" s="21"/>
      <c r="H79" s="21"/>
      <c r="I79" s="21"/>
      <c r="J79" s="4"/>
    </row>
    <row r="80" spans="1:10">
      <c r="A80" s="8"/>
      <c r="B80" s="8"/>
      <c r="C80" s="8"/>
      <c r="D80" s="8"/>
      <c r="E80" s="8"/>
      <c r="F80" s="8"/>
      <c r="G80" s="8"/>
      <c r="H80" s="8"/>
      <c r="I80" s="8"/>
    </row>
  </sheetData>
  <sheetProtection selectLockedCells="1"/>
  <mergeCells count="100">
    <mergeCell ref="C74:D74"/>
    <mergeCell ref="C75:D75"/>
    <mergeCell ref="A54:I54"/>
    <mergeCell ref="F76:F77"/>
    <mergeCell ref="G76:G77"/>
    <mergeCell ref="A76:D78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A52:E52"/>
    <mergeCell ref="G52:I52"/>
    <mergeCell ref="F52:F53"/>
    <mergeCell ref="G53:I53"/>
    <mergeCell ref="A53:E53"/>
    <mergeCell ref="D49:E49"/>
    <mergeCell ref="A46:B46"/>
    <mergeCell ref="A47:B47"/>
    <mergeCell ref="A48:B48"/>
    <mergeCell ref="E76:E77"/>
    <mergeCell ref="C59:D59"/>
    <mergeCell ref="C60:D60"/>
    <mergeCell ref="C61:D61"/>
    <mergeCell ref="A50:C50"/>
    <mergeCell ref="D50:E50"/>
    <mergeCell ref="A51:I51"/>
    <mergeCell ref="C55:D55"/>
    <mergeCell ref="C56:D56"/>
    <mergeCell ref="C57:D57"/>
    <mergeCell ref="C58:D58"/>
    <mergeCell ref="I77:I78"/>
    <mergeCell ref="A41:I41"/>
    <mergeCell ref="A42:E43"/>
    <mergeCell ref="B44:E44"/>
    <mergeCell ref="B45:E45"/>
    <mergeCell ref="G42:I43"/>
    <mergeCell ref="F42:F50"/>
    <mergeCell ref="G44:H44"/>
    <mergeCell ref="G45:H45"/>
    <mergeCell ref="G46:H46"/>
    <mergeCell ref="G47:H47"/>
    <mergeCell ref="G48:H48"/>
    <mergeCell ref="G49:I50"/>
    <mergeCell ref="A49:B49"/>
    <mergeCell ref="D46:E46"/>
    <mergeCell ref="D47:E47"/>
    <mergeCell ref="D48:E48"/>
    <mergeCell ref="A21:B27"/>
    <mergeCell ref="D21:E21"/>
    <mergeCell ref="A37:B38"/>
    <mergeCell ref="C37:I38"/>
    <mergeCell ref="A39:B40"/>
    <mergeCell ref="C39:D39"/>
    <mergeCell ref="E39:F39"/>
    <mergeCell ref="G39:I39"/>
    <mergeCell ref="C40:D40"/>
    <mergeCell ref="E40:F40"/>
    <mergeCell ref="G40:I40"/>
    <mergeCell ref="A31:I32"/>
    <mergeCell ref="A30:I30"/>
    <mergeCell ref="A2:I7"/>
    <mergeCell ref="A8:I11"/>
    <mergeCell ref="A12:I14"/>
    <mergeCell ref="A34:I36"/>
    <mergeCell ref="A28:B29"/>
    <mergeCell ref="C28:I29"/>
    <mergeCell ref="A33:B33"/>
    <mergeCell ref="C33:I33"/>
    <mergeCell ref="D24:E25"/>
    <mergeCell ref="F24:F25"/>
    <mergeCell ref="G24:H25"/>
    <mergeCell ref="I24:I25"/>
    <mergeCell ref="C26:C27"/>
    <mergeCell ref="D26:E27"/>
    <mergeCell ref="F26:F27"/>
    <mergeCell ref="G26:H27"/>
    <mergeCell ref="A79:I79"/>
    <mergeCell ref="H77:H78"/>
    <mergeCell ref="I26:I27"/>
    <mergeCell ref="C15:I16"/>
    <mergeCell ref="A17:B18"/>
    <mergeCell ref="C17:I18"/>
    <mergeCell ref="A19:B20"/>
    <mergeCell ref="C19:I20"/>
    <mergeCell ref="C22:C23"/>
    <mergeCell ref="D22:E23"/>
    <mergeCell ref="F22:F23"/>
    <mergeCell ref="G22:H23"/>
    <mergeCell ref="I22:I23"/>
    <mergeCell ref="G21:H21"/>
    <mergeCell ref="C24:C25"/>
    <mergeCell ref="A15:B16"/>
  </mergeCells>
  <conditionalFormatting sqref="H56:I75">
    <cfRule type="cellIs" dxfId="0" priority="1" operator="notBetween">
      <formula>272</formula>
      <formula>100000000</formula>
    </cfRule>
  </conditionalFormatting>
  <hyperlinks>
    <hyperlink ref="C33" r:id="rId1" xr:uid="{C4F00E73-C399-4292-B7BE-94F47FA6459F}"/>
    <hyperlink ref="J40" r:id="rId2" xr:uid="{969EC3BC-D249-4797-8A7A-F5C25EF67652}"/>
  </hyperlinks>
  <pageMargins left="0.7" right="0.7" top="0.75" bottom="0.75" header="0.3" footer="0.3"/>
  <pageSetup paperSize="9" scale="53" orientation="portrait" horizontalDpi="300" verticalDpi="300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C24BEE1-5C3B-4516-B969-034FDC31C950}">
          <x14:formula1>
            <xm:f>FORMULES!$B$2:$B$5</xm:f>
          </x14:formula1>
          <xm:sqref>C40:D40</xm:sqref>
        </x14:dataValidation>
        <x14:dataValidation type="list" allowBlank="1" showInputMessage="1" showErrorMessage="1" xr:uid="{83991383-7425-4ECC-AA76-093DD0CDC8AA}">
          <x14:formula1>
            <xm:f>FORMULES!$D$2:$D$8</xm:f>
          </x14:formula1>
          <xm:sqref>E40:F40</xm:sqref>
        </x14:dataValidation>
        <x14:dataValidation type="list" allowBlank="1" showInputMessage="1" showErrorMessage="1" xr:uid="{E63E133F-1B22-427E-A7A9-8168A098E1DF}">
          <x14:formula1>
            <xm:f>FORMULES!$F$2:$F$7</xm:f>
          </x14:formula1>
          <xm:sqref>G40:I40</xm:sqref>
        </x14:dataValidation>
        <x14:dataValidation type="list" allowBlank="1" showInputMessage="1" showErrorMessage="1" xr:uid="{32E05FEE-0329-47D9-9C11-5263E137FE7F}">
          <x14:formula1>
            <xm:f>FORMULES!$H$2:$H$4</xm:f>
          </x14:formula1>
          <xm:sqref>D50:E50</xm:sqref>
        </x14:dataValidation>
        <x14:dataValidation type="list" allowBlank="1" showInputMessage="1" showErrorMessage="1" xr:uid="{709EE805-4D4D-4967-A7AC-B4940FCE27C2}">
          <x14:formula1>
            <xm:f>FORMULES!$J$2:$J$5</xm:f>
          </x14:formula1>
          <xm:sqref>I44</xm:sqref>
        </x14:dataValidation>
        <x14:dataValidation type="list" allowBlank="1" showInputMessage="1" showErrorMessage="1" xr:uid="{D0540D83-A895-4122-BB32-94C523CC3B22}">
          <x14:formula1>
            <xm:f>FORMULES!$B$11:$B$14</xm:f>
          </x14:formula1>
          <xm:sqref>A53:E53</xm:sqref>
        </x14:dataValidation>
        <x14:dataValidation type="list" allowBlank="1" showInputMessage="1" showErrorMessage="1" xr:uid="{D6F78426-BBD7-452E-AA91-E1FFF5D962B9}">
          <x14:formula1>
            <xm:f>FORMULES!$F$11:$F$13</xm:f>
          </x14:formula1>
          <xm:sqref>G53:I53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48CA-F5F4-4004-9A62-DD6808665023}">
  <dimension ref="B1:J13"/>
  <sheetViews>
    <sheetView workbookViewId="0">
      <selection activeCell="G10" sqref="G10"/>
    </sheetView>
  </sheetViews>
  <sheetFormatPr baseColWidth="10" defaultRowHeight="15"/>
  <cols>
    <col min="1" max="1" width="13" bestFit="1" customWidth="1"/>
    <col min="4" max="4" width="14.140625" bestFit="1" customWidth="1"/>
    <col min="10" max="10" width="14.85546875" bestFit="1" customWidth="1"/>
  </cols>
  <sheetData>
    <row r="1" spans="2:10">
      <c r="B1" s="2" t="s">
        <v>14</v>
      </c>
      <c r="D1" s="2" t="s">
        <v>15</v>
      </c>
      <c r="F1" s="2" t="s">
        <v>22</v>
      </c>
      <c r="H1" s="2" t="s">
        <v>40</v>
      </c>
      <c r="J1" s="2" t="s">
        <v>44</v>
      </c>
    </row>
    <row r="2" spans="2:10">
      <c r="B2" s="1">
        <v>1</v>
      </c>
      <c r="C2" s="1"/>
      <c r="D2" s="1" t="s">
        <v>16</v>
      </c>
      <c r="E2" s="1"/>
      <c r="F2" s="1">
        <v>0</v>
      </c>
      <c r="H2" t="s">
        <v>41</v>
      </c>
      <c r="J2" t="s">
        <v>45</v>
      </c>
    </row>
    <row r="3" spans="2:10">
      <c r="B3" s="1">
        <v>2</v>
      </c>
      <c r="C3" s="1"/>
      <c r="D3" s="1" t="s">
        <v>17</v>
      </c>
      <c r="E3" s="1"/>
      <c r="F3" s="1" t="s">
        <v>23</v>
      </c>
      <c r="H3" t="s">
        <v>42</v>
      </c>
      <c r="J3" t="s">
        <v>74</v>
      </c>
    </row>
    <row r="4" spans="2:10">
      <c r="B4" s="1">
        <v>3</v>
      </c>
      <c r="C4" s="1"/>
      <c r="D4" s="1" t="s">
        <v>18</v>
      </c>
      <c r="E4" s="1"/>
      <c r="F4" s="1" t="s">
        <v>24</v>
      </c>
      <c r="J4" t="s">
        <v>75</v>
      </c>
    </row>
    <row r="5" spans="2:10">
      <c r="B5" s="1"/>
      <c r="C5" s="1"/>
      <c r="D5" s="1" t="s">
        <v>19</v>
      </c>
      <c r="E5" s="1"/>
      <c r="F5" s="1" t="s">
        <v>25</v>
      </c>
    </row>
    <row r="6" spans="2:10">
      <c r="B6" s="1"/>
      <c r="C6" s="1"/>
      <c r="D6" s="1" t="s">
        <v>20</v>
      </c>
      <c r="E6" s="1"/>
      <c r="F6" s="1" t="s">
        <v>26</v>
      </c>
    </row>
    <row r="7" spans="2:10">
      <c r="B7" s="1"/>
      <c r="C7" s="1"/>
      <c r="D7" s="1" t="s">
        <v>21</v>
      </c>
      <c r="E7" s="1"/>
      <c r="F7" s="1"/>
    </row>
    <row r="10" spans="2:10">
      <c r="B10" s="2" t="s">
        <v>65</v>
      </c>
      <c r="F10" s="2" t="s">
        <v>66</v>
      </c>
    </row>
    <row r="11" spans="2:10">
      <c r="B11" t="s">
        <v>67</v>
      </c>
      <c r="F11" t="s">
        <v>71</v>
      </c>
    </row>
    <row r="12" spans="2:10">
      <c r="B12" t="s">
        <v>68</v>
      </c>
      <c r="F12" t="s">
        <v>70</v>
      </c>
    </row>
    <row r="13" spans="2:10">
      <c r="B13" t="s">
        <v>69</v>
      </c>
    </row>
  </sheetData>
  <sheetProtection algorithmName="SHA-512" hashValue="dMI/ogeSb4dZu7IGdhkhz1gKmFV0iCFVhw2FAoqZU+07bk9U/59vAQIHdm98Seu3i6L7kWJWhtJbckse8SBBjQ==" saltValue="aZJ0BtGfBHsqH++al7fKX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CHECKLIST RS-PARK V2</vt:lpstr>
      <vt:lpstr>FORMULES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Coquet</dc:creator>
  <cp:lastModifiedBy>Julien Cabecas</cp:lastModifiedBy>
  <cp:lastPrinted>2024-11-21T13:18:46Z</cp:lastPrinted>
  <dcterms:created xsi:type="dcterms:W3CDTF">2024-09-27T06:54:16Z</dcterms:created>
  <dcterms:modified xsi:type="dcterms:W3CDTF">2025-03-31T08:59:20Z</dcterms:modified>
</cp:coreProperties>
</file>